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Utente\Documents\Lavoro vasanello\PIAO 2024-2026\ALLEGATI PIAO 2024-2026\"/>
    </mc:Choice>
  </mc:AlternateContent>
  <xr:revisionPtr revIDLastSave="0" documentId="13_ncr:1_{C7709E54-A9BF-455D-87C5-1E8CA81519CD}" xr6:coauthVersionLast="47" xr6:coauthVersionMax="47" xr10:uidLastSave="{00000000-0000-0000-0000-000000000000}"/>
  <bookViews>
    <workbookView xWindow="-120" yWindow="-120" windowWidth="29040" windowHeight="15720" xr2:uid="{616A2423-E600-4E11-AD52-303F22D60ADD}"/>
  </bookViews>
  <sheets>
    <sheet name="Sheet1" sheetId="1" r:id="rId1"/>
  </sheets>
  <definedNames>
    <definedName name="_xlnm.Print_Area" localSheetId="0">Sheet1!$D$2:$N$51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1" i="1" l="1"/>
  <c r="H5" i="1" s="1"/>
  <c r="C16" i="1"/>
  <c r="C17" i="1" s="1"/>
  <c r="G10" i="1"/>
  <c r="G13" i="1" s="1"/>
  <c r="C9" i="1"/>
  <c r="H8" i="1"/>
  <c r="G5" i="1"/>
  <c r="P3" i="1"/>
  <c r="J6" i="1" s="1"/>
  <c r="K6" i="1" s="1"/>
  <c r="K11" i="1" l="1"/>
  <c r="D21" i="1" l="1"/>
  <c r="G21" i="1" s="1"/>
  <c r="J11" i="1"/>
  <c r="C22" i="1"/>
  <c r="C25" i="1" s="1"/>
</calcChain>
</file>

<file path=xl/sharedStrings.xml><?xml version="1.0" encoding="utf-8"?>
<sst xmlns="http://schemas.openxmlformats.org/spreadsheetml/2006/main" count="62" uniqueCount="53">
  <si>
    <t>Parte nascosta</t>
  </si>
  <si>
    <r>
      <rPr>
        <b/>
        <sz val="16"/>
        <color indexed="8"/>
        <rFont val="Calibri"/>
        <family val="2"/>
      </rPr>
      <t>Calcolo delle capacità assunzionali di personale a tempo indeterminato dei comuni.</t>
    </r>
    <r>
      <rPr>
        <sz val="11"/>
        <color theme="1"/>
        <rFont val="Calibri"/>
        <family val="2"/>
        <scheme val="minor"/>
      </rPr>
      <t xml:space="preserve">
Ai sensi dell'art. 33 del DL 34/2019 e del Decreto 17 marzo 2020</t>
    </r>
  </si>
  <si>
    <t>Abitanti</t>
  </si>
  <si>
    <t>Prima soglia</t>
  </si>
  <si>
    <t>Seconda soglia</t>
  </si>
  <si>
    <t>Incremento massimo ipotetico spesa</t>
  </si>
  <si>
    <t>Anno Corrente</t>
  </si>
  <si>
    <t>%</t>
  </si>
  <si>
    <t>€</t>
  </si>
  <si>
    <t>Entrate correnti</t>
  </si>
  <si>
    <t>FCDE</t>
  </si>
  <si>
    <t>Media entrate</t>
  </si>
  <si>
    <t>Ultimo Rendiconto</t>
  </si>
  <si>
    <t>Media - FCDE</t>
  </si>
  <si>
    <t>Penultimo rendiconto</t>
  </si>
  <si>
    <t>Rapporto Spesa/Entrate</t>
  </si>
  <si>
    <t>Incremento spesa - I FASCIA</t>
  </si>
  <si>
    <t>Terzultimo rendiconto</t>
  </si>
  <si>
    <t>Spesa del personale</t>
  </si>
  <si>
    <t>Collocazione ente</t>
  </si>
  <si>
    <t>test</t>
  </si>
  <si>
    <t>Ultimo rendiconto</t>
  </si>
  <si>
    <t>Anno 2018</t>
  </si>
  <si>
    <t>+</t>
  </si>
  <si>
    <t>Margini assunzionali</t>
  </si>
  <si>
    <t>Rapp nostro</t>
  </si>
  <si>
    <t>Utilizzo massimo margini assunzionali</t>
  </si>
  <si>
    <t>Incremento spesa</t>
  </si>
  <si>
    <t>Spesa con inc</t>
  </si>
  <si>
    <t>margine di inc</t>
  </si>
  <si>
    <t>Spesa del Personale</t>
  </si>
  <si>
    <t xml:space="preserve">Impegni di competenza per spesa complessiva per tutto il personale dipendente a tempo indeterminato e determinato, per i rapporti di collaborazione coordinata e continuativa, per la somministrazione di lavoro, per il personale di cui all'art. 110 del decreto legislativo 18 agosto 2000, n. 267, nonche' per tutti i soggetti a vario titolo utilizzati, senza estinzione del rapporto di pubblico impiego, in strutture e organismi variamente denominati partecipati o comunque facenti capo all'ente, al lordo degli oneri riflessi ed al netto dell'IRAP, come rilevati nell'ultimo rendiconto della gestione approvato; </t>
  </si>
  <si>
    <t>Entrate Correnti</t>
  </si>
  <si>
    <t xml:space="preserve">Media degli accertamenti di competenza riferiti alle entrate correnti relative agli ultimi tre rendiconti approvati, considerate al netto del fondo crediti di dubbia esigibilità stanziato nel bilancio di previsione relativo all'ultima annualita' considerata. </t>
  </si>
  <si>
    <t>Fasce demografiche</t>
  </si>
  <si>
    <t>Incremento spesa personale massimo annuo</t>
  </si>
  <si>
    <t>Comuni con meno di 1.000 abitanti;</t>
  </si>
  <si>
    <t>Comuni da 1.000 a 1.999 abitanti;</t>
  </si>
  <si>
    <t>Comuni da 2.000 a 2.999 abitanti;</t>
  </si>
  <si>
    <t>Comuni da 3.000 a 4.999 abitanti;</t>
  </si>
  <si>
    <t>Comuni da 5.000 a 9.999 abitanti;</t>
  </si>
  <si>
    <t>Comuni da 10.000 a 59.999 abitanti;</t>
  </si>
  <si>
    <t>Comuni da 60.000 a 249.999 abitanti;</t>
  </si>
  <si>
    <t>Comuni da 250.000 a 1.499.999 abitanti;</t>
  </si>
  <si>
    <t>Comuni con 1.500.000 di abitanti e oltre.</t>
  </si>
  <si>
    <t>Resti assunzionali</t>
  </si>
  <si>
    <t xml:space="preserve">Per  il  periodo  2020-2024,  i  comuni  possono  utilizzare  le facoltà assunzionali residue dei cinque anni antecedenti al 2020  in deroga agli incrementi percentuali massimi annui, fermo restando il non superamente del limite dato dalla prima soglia in relazione al rapporto tra le spese del personale e le entrate, i piani triennali dei fabbisogni di personale e il rispetto pluriennale dell'equilibrio di bilancio asseverato dall'organo di revisione.  </t>
  </si>
  <si>
    <t>Comuni sotto i 5.000 abitanti facenti parte di un'unione</t>
  </si>
  <si>
    <t xml:space="preserve">Per il periodo  2020-2024,  i  comuni  con  meno  di  cinquemila abitanti, che si collocano al di sotto del valore soglia di cui  alla Tabella 1 dell'art. 4, comma 1, di ciascuna fascia  demografica,  che fanno parte dell'«Unione di comuni» prevista dall'art. 32 del decreto legislativo 18 agosto 2000, n. 267, e per i quali  la  maggior  spesa per  personale  consentita  dal   presente   articolo   risulta   non sufficiente  all'assunzione  di  una  unita'  di  personale  a  tempo  indeterminato,  possono,  nel  periodo  2020-2024,  incrementare   la propria spesa per il personale a  tempo  indeterminato  nella  misura massima di  38.000  euro  non  cumulabile,  fermi  restando  i  piani triennali dei fabbisogni  di  personale  e  il  rispetto  pluriennale dell'equilibrio di bilancio asseverato dall'organo di  revisione.  La  maggiore  facolta'  assunzionale  ai  sensi  del  presente  comma  e' destinata all'assunzione a  tempo  indeterminato  di  una  unita'  di personale  purche'  collocata  in  comando  obbligatorio  presso   la corrispondente Unione con oneri a carico della  medesima,  in  deroga alle vigenti disposizioni in materia di contenimento della  spesa  di personale previsto per le Unioni di comuni.  </t>
  </si>
  <si>
    <t>Comuni che si collocano nella seconda fascia</t>
  </si>
  <si>
    <t xml:space="preserve">I comuni in cui il rapporto fra spesa del personale e le entrate correnti risulta compreso fra il valore della prima soglie e quello della seconda soglia, per fascia demografica, non possono incrementare il  valore  del  predetto  rapporto  rispetto  a quello  corrispondente  registrato   nell'ultimo   rendiconto   della gestione approvato.  </t>
  </si>
  <si>
    <t>Comuni che si collocano nella terza fascia</t>
  </si>
  <si>
    <t xml:space="preserve">I comuni in cui il rapporto fra spesa del personale e le entrate correnti risulta  superiore  al valore della seconda soglia per fascia demografica adottano un percorso di graduale riduzione annuale del suddetto rapporto fino al conseguimento nell'anno 2025  del  predetto valore soglia anche applicando un turn  over  inferiore  al  100  per cento.  
A decorrere dal 2025, i comuni in cui il rapporto fra spesa  del personale e le entrate correnti risulta superiore alla seconda soglia per fascia demografica applicano un turn over pari al 30 per cento fino al conseguimento del predetto valore soglia.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</si>
</sst>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 x14ac:knownFonts="1">
    <font>
      <sz val="11"/>
      <color theme="1"/>
      <name val="Calibri"/>
      <family val="2"/>
      <scheme val="minor"/>
    </font>
    <font>
      <b/>
      <sz val="11"/>
      <color theme="1"/>
      <name val="Calibri"/>
      <family val="2"/>
      <scheme val="minor"/>
    </font>
    <font>
      <b/>
      <sz val="16"/>
      <color indexed="8"/>
      <name val="Calibri"/>
      <family val="2"/>
    </font>
    <font>
      <b/>
      <sz val="8"/>
      <color theme="1"/>
      <name val="Calibri"/>
      <family val="2"/>
      <scheme val="minor"/>
    </font>
    <font>
      <sz val="8"/>
      <color theme="1"/>
      <name val="Calibri"/>
      <family val="2"/>
      <scheme val="minor"/>
    </font>
    <font>
      <b/>
      <sz val="10"/>
      <color theme="1"/>
      <name val="Calibri"/>
      <family val="2"/>
      <scheme val="minor"/>
    </font>
    <font>
      <b/>
      <sz val="14"/>
      <color theme="1"/>
      <name val="Calibri"/>
      <family val="2"/>
      <scheme val="minor"/>
    </font>
    <font>
      <b/>
      <sz val="12"/>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theme="6" tint="0.79998168889431442"/>
        <bgColor indexed="64"/>
      </patternFill>
    </fill>
    <fill>
      <patternFill patternType="solid">
        <fgColor rgb="FF92D05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tint="-4.9989318521683403E-2"/>
        <bgColor indexed="64"/>
      </patternFill>
    </fill>
  </fills>
  <borders count="19">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85">
    <xf numFmtId="0" fontId="0" fillId="0" borderId="0" xfId="0"/>
    <xf numFmtId="0" fontId="0" fillId="2" borderId="0" xfId="0" applyFill="1"/>
    <xf numFmtId="0" fontId="0" fillId="3" borderId="0" xfId="0" applyFill="1"/>
    <xf numFmtId="0" fontId="0" fillId="3" borderId="4" xfId="0" applyFill="1" applyBorder="1"/>
    <xf numFmtId="0" fontId="0" fillId="3" borderId="5" xfId="0" applyFill="1" applyBorder="1"/>
    <xf numFmtId="0" fontId="1" fillId="4" borderId="6" xfId="0" applyFont="1" applyFill="1" applyBorder="1" applyAlignment="1">
      <alignment vertical="center"/>
    </xf>
    <xf numFmtId="0" fontId="0" fillId="5" borderId="6" xfId="0" applyFill="1" applyBorder="1" applyAlignment="1" applyProtection="1">
      <alignment vertical="center"/>
      <protection locked="0"/>
    </xf>
    <xf numFmtId="0" fontId="1" fillId="4" borderId="6" xfId="0" applyFont="1" applyFill="1" applyBorder="1" applyAlignment="1">
      <alignment horizontal="center" vertical="center"/>
    </xf>
    <xf numFmtId="0" fontId="0" fillId="0" borderId="0" xfId="0" applyAlignment="1">
      <alignment vertical="center"/>
    </xf>
    <xf numFmtId="49" fontId="0" fillId="3" borderId="0" xfId="0" applyNumberFormat="1" applyFill="1"/>
    <xf numFmtId="10" fontId="0" fillId="0" borderId="6" xfId="0" applyNumberFormat="1" applyBorder="1" applyAlignment="1">
      <alignment horizontal="center" vertical="center"/>
    </xf>
    <xf numFmtId="0" fontId="0" fillId="3" borderId="0" xfId="0" applyFill="1" applyAlignment="1">
      <alignment vertical="center"/>
    </xf>
    <xf numFmtId="0" fontId="4" fillId="4" borderId="6" xfId="0" applyFont="1" applyFill="1" applyBorder="1" applyAlignment="1">
      <alignment horizontal="center" vertical="center"/>
    </xf>
    <xf numFmtId="164" fontId="0" fillId="0" borderId="6" xfId="0" applyNumberFormat="1" applyBorder="1" applyAlignment="1">
      <alignment horizontal="center" vertical="center"/>
    </xf>
    <xf numFmtId="0" fontId="1" fillId="4" borderId="7" xfId="0" applyFont="1" applyFill="1" applyBorder="1" applyAlignment="1">
      <alignment vertical="center" wrapText="1"/>
    </xf>
    <xf numFmtId="164" fontId="0" fillId="5" borderId="6" xfId="0" applyNumberFormat="1" applyFill="1" applyBorder="1" applyAlignment="1" applyProtection="1">
      <alignment vertical="center"/>
      <protection locked="0"/>
    </xf>
    <xf numFmtId="10" fontId="0" fillId="3" borderId="0" xfId="0" applyNumberFormat="1" applyFill="1" applyAlignment="1">
      <alignment horizontal="center" vertical="center"/>
    </xf>
    <xf numFmtId="164" fontId="0" fillId="3" borderId="0" xfId="0" applyNumberFormat="1" applyFill="1" applyAlignment="1">
      <alignment horizontal="center" vertical="center"/>
    </xf>
    <xf numFmtId="0" fontId="0" fillId="0" borderId="6" xfId="0" applyBorder="1" applyAlignment="1">
      <alignment vertical="center"/>
    </xf>
    <xf numFmtId="164" fontId="0" fillId="3" borderId="6" xfId="0" applyNumberFormat="1" applyFill="1" applyBorder="1" applyAlignment="1">
      <alignment vertical="center"/>
    </xf>
    <xf numFmtId="164" fontId="0" fillId="2" borderId="0" xfId="0" applyNumberFormat="1" applyFill="1"/>
    <xf numFmtId="0" fontId="0" fillId="0" borderId="4" xfId="0" applyBorder="1" applyAlignment="1">
      <alignment vertical="center"/>
    </xf>
    <xf numFmtId="10" fontId="0" fillId="2" borderId="8" xfId="0" applyNumberFormat="1" applyFill="1" applyBorder="1" applyAlignment="1">
      <alignment horizontal="center"/>
    </xf>
    <xf numFmtId="164" fontId="0" fillId="2" borderId="6" xfId="0" applyNumberFormat="1" applyFill="1" applyBorder="1" applyAlignment="1">
      <alignment horizontal="center"/>
    </xf>
    <xf numFmtId="0" fontId="0" fillId="0" borderId="0" xfId="0" applyAlignment="1">
      <alignment horizontal="center" vertical="center"/>
    </xf>
    <xf numFmtId="0" fontId="0" fillId="2" borderId="0" xfId="0" applyFill="1" applyAlignment="1">
      <alignment horizontal="right"/>
    </xf>
    <xf numFmtId="164" fontId="0" fillId="6" borderId="0" xfId="0" applyNumberFormat="1" applyFill="1"/>
    <xf numFmtId="0" fontId="4" fillId="3" borderId="0" xfId="0" applyFont="1" applyFill="1" applyAlignment="1">
      <alignment horizontal="center" vertical="center"/>
    </xf>
    <xf numFmtId="10" fontId="1" fillId="6" borderId="0" xfId="0" applyNumberFormat="1" applyFont="1" applyFill="1"/>
    <xf numFmtId="0" fontId="0" fillId="3" borderId="9" xfId="0" applyFill="1" applyBorder="1"/>
    <xf numFmtId="0" fontId="0" fillId="3" borderId="10" xfId="0" applyFill="1" applyBorder="1"/>
    <xf numFmtId="0" fontId="0" fillId="3" borderId="11" xfId="0" applyFill="1" applyBorder="1"/>
    <xf numFmtId="10" fontId="1" fillId="8" borderId="0" xfId="0" applyNumberFormat="1" applyFont="1" applyFill="1"/>
    <xf numFmtId="164" fontId="1" fillId="8" borderId="0" xfId="0" applyNumberFormat="1" applyFont="1" applyFill="1"/>
    <xf numFmtId="0" fontId="0" fillId="0" borderId="9" xfId="0" applyBorder="1"/>
    <xf numFmtId="0" fontId="0" fillId="0" borderId="10" xfId="0" applyBorder="1"/>
    <xf numFmtId="0" fontId="0" fillId="8" borderId="0" xfId="0" applyFill="1"/>
    <xf numFmtId="0" fontId="1" fillId="8" borderId="0" xfId="0" applyFont="1" applyFill="1"/>
    <xf numFmtId="0" fontId="1" fillId="4" borderId="6" xfId="0" applyFont="1" applyFill="1" applyBorder="1"/>
    <xf numFmtId="10" fontId="0" fillId="0" borderId="6" xfId="0" applyNumberFormat="1" applyBorder="1"/>
    <xf numFmtId="0" fontId="0" fillId="2" borderId="0" xfId="0" applyFill="1" applyAlignment="1">
      <alignment horizontal="left"/>
    </xf>
    <xf numFmtId="10" fontId="0" fillId="2" borderId="0" xfId="0" applyNumberFormat="1" applyFill="1"/>
    <xf numFmtId="10" fontId="1" fillId="2" borderId="0" xfId="0" applyNumberFormat="1" applyFont="1" applyFill="1"/>
    <xf numFmtId="0" fontId="0" fillId="0" borderId="6" xfId="0" applyBorder="1" applyAlignment="1">
      <alignment horizontal="left" vertical="center" wrapText="1"/>
    </xf>
    <xf numFmtId="0" fontId="1" fillId="4" borderId="7" xfId="0" applyFont="1" applyFill="1" applyBorder="1" applyAlignment="1">
      <alignment horizontal="left"/>
    </xf>
    <xf numFmtId="0" fontId="1" fillId="4" borderId="18" xfId="0" applyFont="1" applyFill="1" applyBorder="1" applyAlignment="1">
      <alignment horizontal="left"/>
    </xf>
    <xf numFmtId="0" fontId="1" fillId="4" borderId="8" xfId="0" applyFont="1" applyFill="1" applyBorder="1" applyAlignment="1">
      <alignment horizontal="left"/>
    </xf>
    <xf numFmtId="0" fontId="0" fillId="0" borderId="7" xfId="0" applyBorder="1" applyAlignment="1">
      <alignment horizontal="left" vertical="center" wrapText="1"/>
    </xf>
    <xf numFmtId="0" fontId="0" fillId="0" borderId="18" xfId="0" applyBorder="1" applyAlignment="1">
      <alignment horizontal="left" vertical="center" wrapText="1"/>
    </xf>
    <xf numFmtId="0" fontId="0" fillId="0" borderId="8" xfId="0" applyBorder="1" applyAlignment="1">
      <alignment horizontal="left" vertical="center" wrapText="1"/>
    </xf>
    <xf numFmtId="0" fontId="1" fillId="2" borderId="0" xfId="0" applyFont="1" applyFill="1" applyAlignment="1">
      <alignment horizontal="center"/>
    </xf>
    <xf numFmtId="0" fontId="0" fillId="0" borderId="6" xfId="0" applyBorder="1" applyAlignment="1">
      <alignment horizontal="left"/>
    </xf>
    <xf numFmtId="0" fontId="1" fillId="4" borderId="6" xfId="0" applyFont="1" applyFill="1" applyBorder="1" applyAlignment="1">
      <alignment horizontal="left"/>
    </xf>
    <xf numFmtId="0" fontId="0" fillId="4" borderId="6" xfId="0" applyFill="1" applyBorder="1" applyAlignment="1">
      <alignment horizontal="left"/>
    </xf>
    <xf numFmtId="0" fontId="1" fillId="4" borderId="6" xfId="0" applyFont="1" applyFill="1" applyBorder="1" applyAlignment="1">
      <alignment horizont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6" fillId="7" borderId="12" xfId="0" applyFont="1" applyFill="1" applyBorder="1" applyAlignment="1">
      <alignment horizontal="center" vertical="center"/>
    </xf>
    <xf numFmtId="0" fontId="6" fillId="7" borderId="13" xfId="0" applyFont="1" applyFill="1" applyBorder="1" applyAlignment="1">
      <alignment horizontal="center" vertical="center"/>
    </xf>
    <xf numFmtId="0" fontId="6" fillId="7" borderId="14" xfId="0" applyFont="1" applyFill="1" applyBorder="1" applyAlignment="1">
      <alignment horizontal="center" vertical="center"/>
    </xf>
    <xf numFmtId="164" fontId="0" fillId="0" borderId="7" xfId="0" applyNumberFormat="1" applyBorder="1" applyAlignment="1">
      <alignment horizontal="center" vertical="center"/>
    </xf>
    <xf numFmtId="164" fontId="0" fillId="0" borderId="8" xfId="0" applyNumberFormat="1" applyBorder="1" applyAlignment="1">
      <alignment horizontal="center" vertical="center"/>
    </xf>
    <xf numFmtId="164" fontId="7" fillId="9" borderId="15" xfId="0" applyNumberFormat="1" applyFont="1" applyFill="1" applyBorder="1" applyAlignment="1">
      <alignment horizontal="center" vertical="center" wrapText="1"/>
    </xf>
    <xf numFmtId="164" fontId="7" fillId="9" borderId="16" xfId="0" applyNumberFormat="1" applyFont="1" applyFill="1" applyBorder="1" applyAlignment="1">
      <alignment horizontal="center" vertical="center" wrapText="1"/>
    </xf>
    <xf numFmtId="164" fontId="7" fillId="9" borderId="17" xfId="0" applyNumberFormat="1" applyFont="1" applyFill="1" applyBorder="1" applyAlignment="1">
      <alignment horizontal="center" vertical="center" wrapText="1"/>
    </xf>
    <xf numFmtId="0" fontId="0" fillId="0" borderId="6" xfId="0" applyBorder="1" applyAlignment="1">
      <alignment horizontal="center" vertical="center"/>
    </xf>
    <xf numFmtId="0" fontId="5" fillId="3" borderId="0" xfId="0" applyFont="1" applyFill="1" applyAlignment="1">
      <alignment horizontal="left" vertical="center"/>
    </xf>
    <xf numFmtId="0" fontId="1" fillId="4" borderId="6" xfId="0" applyFont="1" applyFill="1" applyBorder="1" applyAlignment="1">
      <alignment horizontal="center" vertical="center" wrapText="1"/>
    </xf>
    <xf numFmtId="164" fontId="0" fillId="5" borderId="7" xfId="0" applyNumberFormat="1" applyFill="1" applyBorder="1" applyAlignment="1" applyProtection="1">
      <alignment horizontal="right" vertical="center"/>
      <protection locked="0"/>
    </xf>
    <xf numFmtId="164" fontId="0" fillId="5" borderId="8" xfId="0" applyNumberFormat="1" applyFill="1" applyBorder="1" applyAlignment="1" applyProtection="1">
      <alignment horizontal="right" vertical="center"/>
      <protection locked="0"/>
    </xf>
    <xf numFmtId="10" fontId="0" fillId="3" borderId="0" xfId="0" applyNumberFormat="1" applyFill="1" applyAlignment="1">
      <alignment horizontal="center" vertical="center"/>
    </xf>
    <xf numFmtId="0" fontId="5" fillId="4" borderId="6" xfId="0" applyFont="1" applyFill="1" applyBorder="1" applyAlignment="1">
      <alignment horizontal="left" vertical="center"/>
    </xf>
    <xf numFmtId="10" fontId="0" fillId="0" borderId="6" xfId="0" applyNumberFormat="1" applyBorder="1" applyAlignment="1">
      <alignment horizontal="center" vertical="center"/>
    </xf>
    <xf numFmtId="0" fontId="3" fillId="2" borderId="8" xfId="0" applyFont="1" applyFill="1" applyBorder="1" applyAlignment="1">
      <alignment horizontal="left"/>
    </xf>
    <xf numFmtId="0" fontId="3" fillId="2" borderId="6" xfId="0" applyFont="1" applyFill="1" applyBorder="1" applyAlignment="1">
      <alignment horizontal="left"/>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2" borderId="0" xfId="0" applyFont="1" applyFill="1" applyAlignment="1">
      <alignment horizontal="center" vertical="top"/>
    </xf>
    <xf numFmtId="0" fontId="0" fillId="4" borderId="1" xfId="0" applyFill="1" applyBorder="1" applyAlignment="1">
      <alignment horizontal="center"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3" fillId="4" borderId="6" xfId="0" applyFont="1" applyFill="1" applyBorder="1" applyAlignment="1">
      <alignment horizontal="left" vertical="center"/>
    </xf>
    <xf numFmtId="0" fontId="1" fillId="3" borderId="4" xfId="0" applyFont="1" applyFill="1" applyBorder="1" applyAlignment="1">
      <alignment horizontal="center" vertical="center" wrapText="1"/>
    </xf>
    <xf numFmtId="0" fontId="1" fillId="3" borderId="0" xfId="0" applyFont="1" applyFill="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122B9-C3A2-4BEB-AC2B-8E0C009A1181}">
  <dimension ref="A1:AC102"/>
  <sheetViews>
    <sheetView tabSelected="1" zoomScaleNormal="100" workbookViewId="0">
      <selection activeCell="G21" sqref="G21:K21"/>
    </sheetView>
  </sheetViews>
  <sheetFormatPr defaultRowHeight="15" x14ac:dyDescent="0.25"/>
  <cols>
    <col min="1" max="1" width="1.5703125" style="2" customWidth="1"/>
    <col min="2" max="2" width="15.28515625" style="1" hidden="1" customWidth="1"/>
    <col min="3" max="3" width="15.7109375" style="1" hidden="1" customWidth="1"/>
    <col min="4" max="4" width="20.7109375" customWidth="1"/>
    <col min="5" max="5" width="18" customWidth="1"/>
    <col min="6" max="6" width="14" customWidth="1"/>
    <col min="7" max="12" width="15" customWidth="1"/>
    <col min="13" max="13" width="9.140625" style="1" hidden="1" customWidth="1"/>
    <col min="14" max="14" width="12" style="1" hidden="1" customWidth="1"/>
    <col min="15" max="17" width="0" style="2" hidden="1" customWidth="1"/>
    <col min="18" max="29" width="9.140625" style="2"/>
    <col min="257" max="257" width="1.5703125" customWidth="1"/>
    <col min="258" max="259" width="0" hidden="1" customWidth="1"/>
    <col min="260" max="260" width="20.7109375" customWidth="1"/>
    <col min="261" max="261" width="18" customWidth="1"/>
    <col min="262" max="262" width="14" customWidth="1"/>
    <col min="263" max="268" width="15" customWidth="1"/>
    <col min="269" max="273" width="0" hidden="1" customWidth="1"/>
    <col min="513" max="513" width="1.5703125" customWidth="1"/>
    <col min="514" max="515" width="0" hidden="1" customWidth="1"/>
    <col min="516" max="516" width="20.7109375" customWidth="1"/>
    <col min="517" max="517" width="18" customWidth="1"/>
    <col min="518" max="518" width="14" customWidth="1"/>
    <col min="519" max="524" width="15" customWidth="1"/>
    <col min="525" max="529" width="0" hidden="1" customWidth="1"/>
    <col min="769" max="769" width="1.5703125" customWidth="1"/>
    <col min="770" max="771" width="0" hidden="1" customWidth="1"/>
    <col min="772" max="772" width="20.7109375" customWidth="1"/>
    <col min="773" max="773" width="18" customWidth="1"/>
    <col min="774" max="774" width="14" customWidth="1"/>
    <col min="775" max="780" width="15" customWidth="1"/>
    <col min="781" max="785" width="0" hidden="1" customWidth="1"/>
    <col min="1025" max="1025" width="1.5703125" customWidth="1"/>
    <col min="1026" max="1027" width="0" hidden="1" customWidth="1"/>
    <col min="1028" max="1028" width="20.7109375" customWidth="1"/>
    <col min="1029" max="1029" width="18" customWidth="1"/>
    <col min="1030" max="1030" width="14" customWidth="1"/>
    <col min="1031" max="1036" width="15" customWidth="1"/>
    <col min="1037" max="1041" width="0" hidden="1" customWidth="1"/>
    <col min="1281" max="1281" width="1.5703125" customWidth="1"/>
    <col min="1282" max="1283" width="0" hidden="1" customWidth="1"/>
    <col min="1284" max="1284" width="20.7109375" customWidth="1"/>
    <col min="1285" max="1285" width="18" customWidth="1"/>
    <col min="1286" max="1286" width="14" customWidth="1"/>
    <col min="1287" max="1292" width="15" customWidth="1"/>
    <col min="1293" max="1297" width="0" hidden="1" customWidth="1"/>
    <col min="1537" max="1537" width="1.5703125" customWidth="1"/>
    <col min="1538" max="1539" width="0" hidden="1" customWidth="1"/>
    <col min="1540" max="1540" width="20.7109375" customWidth="1"/>
    <col min="1541" max="1541" width="18" customWidth="1"/>
    <col min="1542" max="1542" width="14" customWidth="1"/>
    <col min="1543" max="1548" width="15" customWidth="1"/>
    <col min="1549" max="1553" width="0" hidden="1" customWidth="1"/>
    <col min="1793" max="1793" width="1.5703125" customWidth="1"/>
    <col min="1794" max="1795" width="0" hidden="1" customWidth="1"/>
    <col min="1796" max="1796" width="20.7109375" customWidth="1"/>
    <col min="1797" max="1797" width="18" customWidth="1"/>
    <col min="1798" max="1798" width="14" customWidth="1"/>
    <col min="1799" max="1804" width="15" customWidth="1"/>
    <col min="1805" max="1809" width="0" hidden="1" customWidth="1"/>
    <col min="2049" max="2049" width="1.5703125" customWidth="1"/>
    <col min="2050" max="2051" width="0" hidden="1" customWidth="1"/>
    <col min="2052" max="2052" width="20.7109375" customWidth="1"/>
    <col min="2053" max="2053" width="18" customWidth="1"/>
    <col min="2054" max="2054" width="14" customWidth="1"/>
    <col min="2055" max="2060" width="15" customWidth="1"/>
    <col min="2061" max="2065" width="0" hidden="1" customWidth="1"/>
    <col min="2305" max="2305" width="1.5703125" customWidth="1"/>
    <col min="2306" max="2307" width="0" hidden="1" customWidth="1"/>
    <col min="2308" max="2308" width="20.7109375" customWidth="1"/>
    <col min="2309" max="2309" width="18" customWidth="1"/>
    <col min="2310" max="2310" width="14" customWidth="1"/>
    <col min="2311" max="2316" width="15" customWidth="1"/>
    <col min="2317" max="2321" width="0" hidden="1" customWidth="1"/>
    <col min="2561" max="2561" width="1.5703125" customWidth="1"/>
    <col min="2562" max="2563" width="0" hidden="1" customWidth="1"/>
    <col min="2564" max="2564" width="20.7109375" customWidth="1"/>
    <col min="2565" max="2565" width="18" customWidth="1"/>
    <col min="2566" max="2566" width="14" customWidth="1"/>
    <col min="2567" max="2572" width="15" customWidth="1"/>
    <col min="2573" max="2577" width="0" hidden="1" customWidth="1"/>
    <col min="2817" max="2817" width="1.5703125" customWidth="1"/>
    <col min="2818" max="2819" width="0" hidden="1" customWidth="1"/>
    <col min="2820" max="2820" width="20.7109375" customWidth="1"/>
    <col min="2821" max="2821" width="18" customWidth="1"/>
    <col min="2822" max="2822" width="14" customWidth="1"/>
    <col min="2823" max="2828" width="15" customWidth="1"/>
    <col min="2829" max="2833" width="0" hidden="1" customWidth="1"/>
    <col min="3073" max="3073" width="1.5703125" customWidth="1"/>
    <col min="3074" max="3075" width="0" hidden="1" customWidth="1"/>
    <col min="3076" max="3076" width="20.7109375" customWidth="1"/>
    <col min="3077" max="3077" width="18" customWidth="1"/>
    <col min="3078" max="3078" width="14" customWidth="1"/>
    <col min="3079" max="3084" width="15" customWidth="1"/>
    <col min="3085" max="3089" width="0" hidden="1" customWidth="1"/>
    <col min="3329" max="3329" width="1.5703125" customWidth="1"/>
    <col min="3330" max="3331" width="0" hidden="1" customWidth="1"/>
    <col min="3332" max="3332" width="20.7109375" customWidth="1"/>
    <col min="3333" max="3333" width="18" customWidth="1"/>
    <col min="3334" max="3334" width="14" customWidth="1"/>
    <col min="3335" max="3340" width="15" customWidth="1"/>
    <col min="3341" max="3345" width="0" hidden="1" customWidth="1"/>
    <col min="3585" max="3585" width="1.5703125" customWidth="1"/>
    <col min="3586" max="3587" width="0" hidden="1" customWidth="1"/>
    <col min="3588" max="3588" width="20.7109375" customWidth="1"/>
    <col min="3589" max="3589" width="18" customWidth="1"/>
    <col min="3590" max="3590" width="14" customWidth="1"/>
    <col min="3591" max="3596" width="15" customWidth="1"/>
    <col min="3597" max="3601" width="0" hidden="1" customWidth="1"/>
    <col min="3841" max="3841" width="1.5703125" customWidth="1"/>
    <col min="3842" max="3843" width="0" hidden="1" customWidth="1"/>
    <col min="3844" max="3844" width="20.7109375" customWidth="1"/>
    <col min="3845" max="3845" width="18" customWidth="1"/>
    <col min="3846" max="3846" width="14" customWidth="1"/>
    <col min="3847" max="3852" width="15" customWidth="1"/>
    <col min="3853" max="3857" width="0" hidden="1" customWidth="1"/>
    <col min="4097" max="4097" width="1.5703125" customWidth="1"/>
    <col min="4098" max="4099" width="0" hidden="1" customWidth="1"/>
    <col min="4100" max="4100" width="20.7109375" customWidth="1"/>
    <col min="4101" max="4101" width="18" customWidth="1"/>
    <col min="4102" max="4102" width="14" customWidth="1"/>
    <col min="4103" max="4108" width="15" customWidth="1"/>
    <col min="4109" max="4113" width="0" hidden="1" customWidth="1"/>
    <col min="4353" max="4353" width="1.5703125" customWidth="1"/>
    <col min="4354" max="4355" width="0" hidden="1" customWidth="1"/>
    <col min="4356" max="4356" width="20.7109375" customWidth="1"/>
    <col min="4357" max="4357" width="18" customWidth="1"/>
    <col min="4358" max="4358" width="14" customWidth="1"/>
    <col min="4359" max="4364" width="15" customWidth="1"/>
    <col min="4365" max="4369" width="0" hidden="1" customWidth="1"/>
    <col min="4609" max="4609" width="1.5703125" customWidth="1"/>
    <col min="4610" max="4611" width="0" hidden="1" customWidth="1"/>
    <col min="4612" max="4612" width="20.7109375" customWidth="1"/>
    <col min="4613" max="4613" width="18" customWidth="1"/>
    <col min="4614" max="4614" width="14" customWidth="1"/>
    <col min="4615" max="4620" width="15" customWidth="1"/>
    <col min="4621" max="4625" width="0" hidden="1" customWidth="1"/>
    <col min="4865" max="4865" width="1.5703125" customWidth="1"/>
    <col min="4866" max="4867" width="0" hidden="1" customWidth="1"/>
    <col min="4868" max="4868" width="20.7109375" customWidth="1"/>
    <col min="4869" max="4869" width="18" customWidth="1"/>
    <col min="4870" max="4870" width="14" customWidth="1"/>
    <col min="4871" max="4876" width="15" customWidth="1"/>
    <col min="4877" max="4881" width="0" hidden="1" customWidth="1"/>
    <col min="5121" max="5121" width="1.5703125" customWidth="1"/>
    <col min="5122" max="5123" width="0" hidden="1" customWidth="1"/>
    <col min="5124" max="5124" width="20.7109375" customWidth="1"/>
    <col min="5125" max="5125" width="18" customWidth="1"/>
    <col min="5126" max="5126" width="14" customWidth="1"/>
    <col min="5127" max="5132" width="15" customWidth="1"/>
    <col min="5133" max="5137" width="0" hidden="1" customWidth="1"/>
    <col min="5377" max="5377" width="1.5703125" customWidth="1"/>
    <col min="5378" max="5379" width="0" hidden="1" customWidth="1"/>
    <col min="5380" max="5380" width="20.7109375" customWidth="1"/>
    <col min="5381" max="5381" width="18" customWidth="1"/>
    <col min="5382" max="5382" width="14" customWidth="1"/>
    <col min="5383" max="5388" width="15" customWidth="1"/>
    <col min="5389" max="5393" width="0" hidden="1" customWidth="1"/>
    <col min="5633" max="5633" width="1.5703125" customWidth="1"/>
    <col min="5634" max="5635" width="0" hidden="1" customWidth="1"/>
    <col min="5636" max="5636" width="20.7109375" customWidth="1"/>
    <col min="5637" max="5637" width="18" customWidth="1"/>
    <col min="5638" max="5638" width="14" customWidth="1"/>
    <col min="5639" max="5644" width="15" customWidth="1"/>
    <col min="5645" max="5649" width="0" hidden="1" customWidth="1"/>
    <col min="5889" max="5889" width="1.5703125" customWidth="1"/>
    <col min="5890" max="5891" width="0" hidden="1" customWidth="1"/>
    <col min="5892" max="5892" width="20.7109375" customWidth="1"/>
    <col min="5893" max="5893" width="18" customWidth="1"/>
    <col min="5894" max="5894" width="14" customWidth="1"/>
    <col min="5895" max="5900" width="15" customWidth="1"/>
    <col min="5901" max="5905" width="0" hidden="1" customWidth="1"/>
    <col min="6145" max="6145" width="1.5703125" customWidth="1"/>
    <col min="6146" max="6147" width="0" hidden="1" customWidth="1"/>
    <col min="6148" max="6148" width="20.7109375" customWidth="1"/>
    <col min="6149" max="6149" width="18" customWidth="1"/>
    <col min="6150" max="6150" width="14" customWidth="1"/>
    <col min="6151" max="6156" width="15" customWidth="1"/>
    <col min="6157" max="6161" width="0" hidden="1" customWidth="1"/>
    <col min="6401" max="6401" width="1.5703125" customWidth="1"/>
    <col min="6402" max="6403" width="0" hidden="1" customWidth="1"/>
    <col min="6404" max="6404" width="20.7109375" customWidth="1"/>
    <col min="6405" max="6405" width="18" customWidth="1"/>
    <col min="6406" max="6406" width="14" customWidth="1"/>
    <col min="6407" max="6412" width="15" customWidth="1"/>
    <col min="6413" max="6417" width="0" hidden="1" customWidth="1"/>
    <col min="6657" max="6657" width="1.5703125" customWidth="1"/>
    <col min="6658" max="6659" width="0" hidden="1" customWidth="1"/>
    <col min="6660" max="6660" width="20.7109375" customWidth="1"/>
    <col min="6661" max="6661" width="18" customWidth="1"/>
    <col min="6662" max="6662" width="14" customWidth="1"/>
    <col min="6663" max="6668" width="15" customWidth="1"/>
    <col min="6669" max="6673" width="0" hidden="1" customWidth="1"/>
    <col min="6913" max="6913" width="1.5703125" customWidth="1"/>
    <col min="6914" max="6915" width="0" hidden="1" customWidth="1"/>
    <col min="6916" max="6916" width="20.7109375" customWidth="1"/>
    <col min="6917" max="6917" width="18" customWidth="1"/>
    <col min="6918" max="6918" width="14" customWidth="1"/>
    <col min="6919" max="6924" width="15" customWidth="1"/>
    <col min="6925" max="6929" width="0" hidden="1" customWidth="1"/>
    <col min="7169" max="7169" width="1.5703125" customWidth="1"/>
    <col min="7170" max="7171" width="0" hidden="1" customWidth="1"/>
    <col min="7172" max="7172" width="20.7109375" customWidth="1"/>
    <col min="7173" max="7173" width="18" customWidth="1"/>
    <col min="7174" max="7174" width="14" customWidth="1"/>
    <col min="7175" max="7180" width="15" customWidth="1"/>
    <col min="7181" max="7185" width="0" hidden="1" customWidth="1"/>
    <col min="7425" max="7425" width="1.5703125" customWidth="1"/>
    <col min="7426" max="7427" width="0" hidden="1" customWidth="1"/>
    <col min="7428" max="7428" width="20.7109375" customWidth="1"/>
    <col min="7429" max="7429" width="18" customWidth="1"/>
    <col min="7430" max="7430" width="14" customWidth="1"/>
    <col min="7431" max="7436" width="15" customWidth="1"/>
    <col min="7437" max="7441" width="0" hidden="1" customWidth="1"/>
    <col min="7681" max="7681" width="1.5703125" customWidth="1"/>
    <col min="7682" max="7683" width="0" hidden="1" customWidth="1"/>
    <col min="7684" max="7684" width="20.7109375" customWidth="1"/>
    <col min="7685" max="7685" width="18" customWidth="1"/>
    <col min="7686" max="7686" width="14" customWidth="1"/>
    <col min="7687" max="7692" width="15" customWidth="1"/>
    <col min="7693" max="7697" width="0" hidden="1" customWidth="1"/>
    <col min="7937" max="7937" width="1.5703125" customWidth="1"/>
    <col min="7938" max="7939" width="0" hidden="1" customWidth="1"/>
    <col min="7940" max="7940" width="20.7109375" customWidth="1"/>
    <col min="7941" max="7941" width="18" customWidth="1"/>
    <col min="7942" max="7942" width="14" customWidth="1"/>
    <col min="7943" max="7948" width="15" customWidth="1"/>
    <col min="7949" max="7953" width="0" hidden="1" customWidth="1"/>
    <col min="8193" max="8193" width="1.5703125" customWidth="1"/>
    <col min="8194" max="8195" width="0" hidden="1" customWidth="1"/>
    <col min="8196" max="8196" width="20.7109375" customWidth="1"/>
    <col min="8197" max="8197" width="18" customWidth="1"/>
    <col min="8198" max="8198" width="14" customWidth="1"/>
    <col min="8199" max="8204" width="15" customWidth="1"/>
    <col min="8205" max="8209" width="0" hidden="1" customWidth="1"/>
    <col min="8449" max="8449" width="1.5703125" customWidth="1"/>
    <col min="8450" max="8451" width="0" hidden="1" customWidth="1"/>
    <col min="8452" max="8452" width="20.7109375" customWidth="1"/>
    <col min="8453" max="8453" width="18" customWidth="1"/>
    <col min="8454" max="8454" width="14" customWidth="1"/>
    <col min="8455" max="8460" width="15" customWidth="1"/>
    <col min="8461" max="8465" width="0" hidden="1" customWidth="1"/>
    <col min="8705" max="8705" width="1.5703125" customWidth="1"/>
    <col min="8706" max="8707" width="0" hidden="1" customWidth="1"/>
    <col min="8708" max="8708" width="20.7109375" customWidth="1"/>
    <col min="8709" max="8709" width="18" customWidth="1"/>
    <col min="8710" max="8710" width="14" customWidth="1"/>
    <col min="8711" max="8716" width="15" customWidth="1"/>
    <col min="8717" max="8721" width="0" hidden="1" customWidth="1"/>
    <col min="8961" max="8961" width="1.5703125" customWidth="1"/>
    <col min="8962" max="8963" width="0" hidden="1" customWidth="1"/>
    <col min="8964" max="8964" width="20.7109375" customWidth="1"/>
    <col min="8965" max="8965" width="18" customWidth="1"/>
    <col min="8966" max="8966" width="14" customWidth="1"/>
    <col min="8967" max="8972" width="15" customWidth="1"/>
    <col min="8973" max="8977" width="0" hidden="1" customWidth="1"/>
    <col min="9217" max="9217" width="1.5703125" customWidth="1"/>
    <col min="9218" max="9219" width="0" hidden="1" customWidth="1"/>
    <col min="9220" max="9220" width="20.7109375" customWidth="1"/>
    <col min="9221" max="9221" width="18" customWidth="1"/>
    <col min="9222" max="9222" width="14" customWidth="1"/>
    <col min="9223" max="9228" width="15" customWidth="1"/>
    <col min="9229" max="9233" width="0" hidden="1" customWidth="1"/>
    <col min="9473" max="9473" width="1.5703125" customWidth="1"/>
    <col min="9474" max="9475" width="0" hidden="1" customWidth="1"/>
    <col min="9476" max="9476" width="20.7109375" customWidth="1"/>
    <col min="9477" max="9477" width="18" customWidth="1"/>
    <col min="9478" max="9478" width="14" customWidth="1"/>
    <col min="9479" max="9484" width="15" customWidth="1"/>
    <col min="9485" max="9489" width="0" hidden="1" customWidth="1"/>
    <col min="9729" max="9729" width="1.5703125" customWidth="1"/>
    <col min="9730" max="9731" width="0" hidden="1" customWidth="1"/>
    <col min="9732" max="9732" width="20.7109375" customWidth="1"/>
    <col min="9733" max="9733" width="18" customWidth="1"/>
    <col min="9734" max="9734" width="14" customWidth="1"/>
    <col min="9735" max="9740" width="15" customWidth="1"/>
    <col min="9741" max="9745" width="0" hidden="1" customWidth="1"/>
    <col min="9985" max="9985" width="1.5703125" customWidth="1"/>
    <col min="9986" max="9987" width="0" hidden="1" customWidth="1"/>
    <col min="9988" max="9988" width="20.7109375" customWidth="1"/>
    <col min="9989" max="9989" width="18" customWidth="1"/>
    <col min="9990" max="9990" width="14" customWidth="1"/>
    <col min="9991" max="9996" width="15" customWidth="1"/>
    <col min="9997" max="10001" width="0" hidden="1" customWidth="1"/>
    <col min="10241" max="10241" width="1.5703125" customWidth="1"/>
    <col min="10242" max="10243" width="0" hidden="1" customWidth="1"/>
    <col min="10244" max="10244" width="20.7109375" customWidth="1"/>
    <col min="10245" max="10245" width="18" customWidth="1"/>
    <col min="10246" max="10246" width="14" customWidth="1"/>
    <col min="10247" max="10252" width="15" customWidth="1"/>
    <col min="10253" max="10257" width="0" hidden="1" customWidth="1"/>
    <col min="10497" max="10497" width="1.5703125" customWidth="1"/>
    <col min="10498" max="10499" width="0" hidden="1" customWidth="1"/>
    <col min="10500" max="10500" width="20.7109375" customWidth="1"/>
    <col min="10501" max="10501" width="18" customWidth="1"/>
    <col min="10502" max="10502" width="14" customWidth="1"/>
    <col min="10503" max="10508" width="15" customWidth="1"/>
    <col min="10509" max="10513" width="0" hidden="1" customWidth="1"/>
    <col min="10753" max="10753" width="1.5703125" customWidth="1"/>
    <col min="10754" max="10755" width="0" hidden="1" customWidth="1"/>
    <col min="10756" max="10756" width="20.7109375" customWidth="1"/>
    <col min="10757" max="10757" width="18" customWidth="1"/>
    <col min="10758" max="10758" width="14" customWidth="1"/>
    <col min="10759" max="10764" width="15" customWidth="1"/>
    <col min="10765" max="10769" width="0" hidden="1" customWidth="1"/>
    <col min="11009" max="11009" width="1.5703125" customWidth="1"/>
    <col min="11010" max="11011" width="0" hidden="1" customWidth="1"/>
    <col min="11012" max="11012" width="20.7109375" customWidth="1"/>
    <col min="11013" max="11013" width="18" customWidth="1"/>
    <col min="11014" max="11014" width="14" customWidth="1"/>
    <col min="11015" max="11020" width="15" customWidth="1"/>
    <col min="11021" max="11025" width="0" hidden="1" customWidth="1"/>
    <col min="11265" max="11265" width="1.5703125" customWidth="1"/>
    <col min="11266" max="11267" width="0" hidden="1" customWidth="1"/>
    <col min="11268" max="11268" width="20.7109375" customWidth="1"/>
    <col min="11269" max="11269" width="18" customWidth="1"/>
    <col min="11270" max="11270" width="14" customWidth="1"/>
    <col min="11271" max="11276" width="15" customWidth="1"/>
    <col min="11277" max="11281" width="0" hidden="1" customWidth="1"/>
    <col min="11521" max="11521" width="1.5703125" customWidth="1"/>
    <col min="11522" max="11523" width="0" hidden="1" customWidth="1"/>
    <col min="11524" max="11524" width="20.7109375" customWidth="1"/>
    <col min="11525" max="11525" width="18" customWidth="1"/>
    <col min="11526" max="11526" width="14" customWidth="1"/>
    <col min="11527" max="11532" width="15" customWidth="1"/>
    <col min="11533" max="11537" width="0" hidden="1" customWidth="1"/>
    <col min="11777" max="11777" width="1.5703125" customWidth="1"/>
    <col min="11778" max="11779" width="0" hidden="1" customWidth="1"/>
    <col min="11780" max="11780" width="20.7109375" customWidth="1"/>
    <col min="11781" max="11781" width="18" customWidth="1"/>
    <col min="11782" max="11782" width="14" customWidth="1"/>
    <col min="11783" max="11788" width="15" customWidth="1"/>
    <col min="11789" max="11793" width="0" hidden="1" customWidth="1"/>
    <col min="12033" max="12033" width="1.5703125" customWidth="1"/>
    <col min="12034" max="12035" width="0" hidden="1" customWidth="1"/>
    <col min="12036" max="12036" width="20.7109375" customWidth="1"/>
    <col min="12037" max="12037" width="18" customWidth="1"/>
    <col min="12038" max="12038" width="14" customWidth="1"/>
    <col min="12039" max="12044" width="15" customWidth="1"/>
    <col min="12045" max="12049" width="0" hidden="1" customWidth="1"/>
    <col min="12289" max="12289" width="1.5703125" customWidth="1"/>
    <col min="12290" max="12291" width="0" hidden="1" customWidth="1"/>
    <col min="12292" max="12292" width="20.7109375" customWidth="1"/>
    <col min="12293" max="12293" width="18" customWidth="1"/>
    <col min="12294" max="12294" width="14" customWidth="1"/>
    <col min="12295" max="12300" width="15" customWidth="1"/>
    <col min="12301" max="12305" width="0" hidden="1" customWidth="1"/>
    <col min="12545" max="12545" width="1.5703125" customWidth="1"/>
    <col min="12546" max="12547" width="0" hidden="1" customWidth="1"/>
    <col min="12548" max="12548" width="20.7109375" customWidth="1"/>
    <col min="12549" max="12549" width="18" customWidth="1"/>
    <col min="12550" max="12550" width="14" customWidth="1"/>
    <col min="12551" max="12556" width="15" customWidth="1"/>
    <col min="12557" max="12561" width="0" hidden="1" customWidth="1"/>
    <col min="12801" max="12801" width="1.5703125" customWidth="1"/>
    <col min="12802" max="12803" width="0" hidden="1" customWidth="1"/>
    <col min="12804" max="12804" width="20.7109375" customWidth="1"/>
    <col min="12805" max="12805" width="18" customWidth="1"/>
    <col min="12806" max="12806" width="14" customWidth="1"/>
    <col min="12807" max="12812" width="15" customWidth="1"/>
    <col min="12813" max="12817" width="0" hidden="1" customWidth="1"/>
    <col min="13057" max="13057" width="1.5703125" customWidth="1"/>
    <col min="13058" max="13059" width="0" hidden="1" customWidth="1"/>
    <col min="13060" max="13060" width="20.7109375" customWidth="1"/>
    <col min="13061" max="13061" width="18" customWidth="1"/>
    <col min="13062" max="13062" width="14" customWidth="1"/>
    <col min="13063" max="13068" width="15" customWidth="1"/>
    <col min="13069" max="13073" width="0" hidden="1" customWidth="1"/>
    <col min="13313" max="13313" width="1.5703125" customWidth="1"/>
    <col min="13314" max="13315" width="0" hidden="1" customWidth="1"/>
    <col min="13316" max="13316" width="20.7109375" customWidth="1"/>
    <col min="13317" max="13317" width="18" customWidth="1"/>
    <col min="13318" max="13318" width="14" customWidth="1"/>
    <col min="13319" max="13324" width="15" customWidth="1"/>
    <col min="13325" max="13329" width="0" hidden="1" customWidth="1"/>
    <col min="13569" max="13569" width="1.5703125" customWidth="1"/>
    <col min="13570" max="13571" width="0" hidden="1" customWidth="1"/>
    <col min="13572" max="13572" width="20.7109375" customWidth="1"/>
    <col min="13573" max="13573" width="18" customWidth="1"/>
    <col min="13574" max="13574" width="14" customWidth="1"/>
    <col min="13575" max="13580" width="15" customWidth="1"/>
    <col min="13581" max="13585" width="0" hidden="1" customWidth="1"/>
    <col min="13825" max="13825" width="1.5703125" customWidth="1"/>
    <col min="13826" max="13827" width="0" hidden="1" customWidth="1"/>
    <col min="13828" max="13828" width="20.7109375" customWidth="1"/>
    <col min="13829" max="13829" width="18" customWidth="1"/>
    <col min="13830" max="13830" width="14" customWidth="1"/>
    <col min="13831" max="13836" width="15" customWidth="1"/>
    <col min="13837" max="13841" width="0" hidden="1" customWidth="1"/>
    <col min="14081" max="14081" width="1.5703125" customWidth="1"/>
    <col min="14082" max="14083" width="0" hidden="1" customWidth="1"/>
    <col min="14084" max="14084" width="20.7109375" customWidth="1"/>
    <col min="14085" max="14085" width="18" customWidth="1"/>
    <col min="14086" max="14086" width="14" customWidth="1"/>
    <col min="14087" max="14092" width="15" customWidth="1"/>
    <col min="14093" max="14097" width="0" hidden="1" customWidth="1"/>
    <col min="14337" max="14337" width="1.5703125" customWidth="1"/>
    <col min="14338" max="14339" width="0" hidden="1" customWidth="1"/>
    <col min="14340" max="14340" width="20.7109375" customWidth="1"/>
    <col min="14341" max="14341" width="18" customWidth="1"/>
    <col min="14342" max="14342" width="14" customWidth="1"/>
    <col min="14343" max="14348" width="15" customWidth="1"/>
    <col min="14349" max="14353" width="0" hidden="1" customWidth="1"/>
    <col min="14593" max="14593" width="1.5703125" customWidth="1"/>
    <col min="14594" max="14595" width="0" hidden="1" customWidth="1"/>
    <col min="14596" max="14596" width="20.7109375" customWidth="1"/>
    <col min="14597" max="14597" width="18" customWidth="1"/>
    <col min="14598" max="14598" width="14" customWidth="1"/>
    <col min="14599" max="14604" width="15" customWidth="1"/>
    <col min="14605" max="14609" width="0" hidden="1" customWidth="1"/>
    <col min="14849" max="14849" width="1.5703125" customWidth="1"/>
    <col min="14850" max="14851" width="0" hidden="1" customWidth="1"/>
    <col min="14852" max="14852" width="20.7109375" customWidth="1"/>
    <col min="14853" max="14853" width="18" customWidth="1"/>
    <col min="14854" max="14854" width="14" customWidth="1"/>
    <col min="14855" max="14860" width="15" customWidth="1"/>
    <col min="14861" max="14865" width="0" hidden="1" customWidth="1"/>
    <col min="15105" max="15105" width="1.5703125" customWidth="1"/>
    <col min="15106" max="15107" width="0" hidden="1" customWidth="1"/>
    <col min="15108" max="15108" width="20.7109375" customWidth="1"/>
    <col min="15109" max="15109" width="18" customWidth="1"/>
    <col min="15110" max="15110" width="14" customWidth="1"/>
    <col min="15111" max="15116" width="15" customWidth="1"/>
    <col min="15117" max="15121" width="0" hidden="1" customWidth="1"/>
    <col min="15361" max="15361" width="1.5703125" customWidth="1"/>
    <col min="15362" max="15363" width="0" hidden="1" customWidth="1"/>
    <col min="15364" max="15364" width="20.7109375" customWidth="1"/>
    <col min="15365" max="15365" width="18" customWidth="1"/>
    <col min="15366" max="15366" width="14" customWidth="1"/>
    <col min="15367" max="15372" width="15" customWidth="1"/>
    <col min="15373" max="15377" width="0" hidden="1" customWidth="1"/>
    <col min="15617" max="15617" width="1.5703125" customWidth="1"/>
    <col min="15618" max="15619" width="0" hidden="1" customWidth="1"/>
    <col min="15620" max="15620" width="20.7109375" customWidth="1"/>
    <col min="15621" max="15621" width="18" customWidth="1"/>
    <col min="15622" max="15622" width="14" customWidth="1"/>
    <col min="15623" max="15628" width="15" customWidth="1"/>
    <col min="15629" max="15633" width="0" hidden="1" customWidth="1"/>
    <col min="15873" max="15873" width="1.5703125" customWidth="1"/>
    <col min="15874" max="15875" width="0" hidden="1" customWidth="1"/>
    <col min="15876" max="15876" width="20.7109375" customWidth="1"/>
    <col min="15877" max="15877" width="18" customWidth="1"/>
    <col min="15878" max="15878" width="14" customWidth="1"/>
    <col min="15879" max="15884" width="15" customWidth="1"/>
    <col min="15885" max="15889" width="0" hidden="1" customWidth="1"/>
    <col min="16129" max="16129" width="1.5703125" customWidth="1"/>
    <col min="16130" max="16131" width="0" hidden="1" customWidth="1"/>
    <col min="16132" max="16132" width="20.7109375" customWidth="1"/>
    <col min="16133" max="16133" width="18" customWidth="1"/>
    <col min="16134" max="16134" width="14" customWidth="1"/>
    <col min="16135" max="16140" width="15" customWidth="1"/>
    <col min="16141" max="16145" width="0" hidden="1" customWidth="1"/>
  </cols>
  <sheetData>
    <row r="1" spans="2:17" ht="4.5" customHeight="1" x14ac:dyDescent="0.25">
      <c r="D1" s="2"/>
      <c r="E1" s="2"/>
      <c r="F1" s="2"/>
      <c r="G1" s="2"/>
      <c r="H1" s="2"/>
      <c r="I1" s="2"/>
      <c r="J1" s="2"/>
      <c r="K1" s="2"/>
      <c r="L1" s="2"/>
      <c r="M1" s="2"/>
      <c r="N1" s="2"/>
    </row>
    <row r="2" spans="2:17" ht="38.25" customHeight="1" thickBot="1" x14ac:dyDescent="0.3">
      <c r="B2" s="78" t="s">
        <v>0</v>
      </c>
      <c r="C2" s="78"/>
      <c r="D2" s="79" t="s">
        <v>1</v>
      </c>
      <c r="E2" s="80"/>
      <c r="F2" s="80"/>
      <c r="G2" s="80"/>
      <c r="H2" s="80"/>
      <c r="I2" s="80"/>
      <c r="J2" s="80"/>
      <c r="K2" s="80"/>
      <c r="L2" s="81"/>
      <c r="M2" s="78" t="s">
        <v>0</v>
      </c>
      <c r="N2" s="78"/>
    </row>
    <row r="3" spans="2:17" ht="15.75" thickTop="1" x14ac:dyDescent="0.25">
      <c r="B3" s="78"/>
      <c r="C3" s="78"/>
      <c r="D3" s="3"/>
      <c r="E3" s="2"/>
      <c r="F3" s="2"/>
      <c r="G3" s="2"/>
      <c r="H3" s="2"/>
      <c r="I3" s="2"/>
      <c r="J3" s="2"/>
      <c r="K3" s="2"/>
      <c r="L3" s="4"/>
      <c r="M3" s="78"/>
      <c r="N3" s="78"/>
      <c r="P3" s="2">
        <f>VLOOKUP(E5,P4:Q8,2,FALSE)</f>
        <v>11</v>
      </c>
    </row>
    <row r="4" spans="2:17" x14ac:dyDescent="0.25">
      <c r="B4" s="78"/>
      <c r="C4" s="78"/>
      <c r="D4" s="5" t="s">
        <v>2</v>
      </c>
      <c r="E4" s="6">
        <v>3973</v>
      </c>
      <c r="F4" s="2"/>
      <c r="G4" s="7" t="s">
        <v>3</v>
      </c>
      <c r="H4" s="7" t="s">
        <v>4</v>
      </c>
      <c r="I4" s="8"/>
      <c r="J4" s="82" t="s">
        <v>5</v>
      </c>
      <c r="K4" s="82"/>
      <c r="L4" s="4"/>
      <c r="M4" s="78"/>
      <c r="N4" s="78"/>
      <c r="P4" s="2">
        <v>2020</v>
      </c>
      <c r="Q4" s="9">
        <v>7</v>
      </c>
    </row>
    <row r="5" spans="2:17" x14ac:dyDescent="0.25">
      <c r="D5" s="5" t="s">
        <v>6</v>
      </c>
      <c r="E5" s="6">
        <v>2024</v>
      </c>
      <c r="F5" s="2"/>
      <c r="G5" s="10">
        <f>IF(E4&lt;&gt;0,VLOOKUP(D51,B30:G38,5,FALSE),"-")</f>
        <v>0.27200000000000002</v>
      </c>
      <c r="H5" s="10">
        <f>IF(E4&lt;&gt;0,VLOOKUP(D51,B30:G38,6,FALSE),"-")</f>
        <v>0.312</v>
      </c>
      <c r="I5" s="11"/>
      <c r="J5" s="12" t="s">
        <v>7</v>
      </c>
      <c r="K5" s="12" t="s">
        <v>8</v>
      </c>
      <c r="L5" s="4"/>
      <c r="P5" s="2">
        <v>2021</v>
      </c>
      <c r="Q5" s="9">
        <v>8</v>
      </c>
    </row>
    <row r="6" spans="2:17" x14ac:dyDescent="0.25">
      <c r="D6" s="83"/>
      <c r="E6" s="84"/>
      <c r="F6" s="2"/>
      <c r="G6" s="11"/>
      <c r="H6" s="11"/>
      <c r="I6" s="11"/>
      <c r="J6" s="10">
        <f>IF(E4&lt;&gt;0,VLOOKUP(D51,B30:L38,P3,FALSE),"-")</f>
        <v>0.28000000000000003</v>
      </c>
      <c r="K6" s="13">
        <f>IFERROR(IF(E14=0,"-",E14*J6),"-")</f>
        <v>205747.90600000002</v>
      </c>
      <c r="L6" s="4"/>
      <c r="P6" s="2">
        <v>2022</v>
      </c>
      <c r="Q6" s="9">
        <v>9</v>
      </c>
    </row>
    <row r="7" spans="2:17" x14ac:dyDescent="0.25">
      <c r="D7" s="68" t="s">
        <v>9</v>
      </c>
      <c r="E7" s="68"/>
      <c r="F7" s="2"/>
      <c r="G7" s="14" t="s">
        <v>10</v>
      </c>
      <c r="H7" s="15">
        <v>128970.86</v>
      </c>
      <c r="I7" s="11"/>
      <c r="J7" s="16"/>
      <c r="K7" s="17"/>
      <c r="L7" s="4"/>
      <c r="P7" s="2">
        <v>2023</v>
      </c>
      <c r="Q7" s="9">
        <v>10</v>
      </c>
    </row>
    <row r="8" spans="2:17" x14ac:dyDescent="0.25">
      <c r="C8" s="1" t="s">
        <v>11</v>
      </c>
      <c r="D8" s="18" t="s">
        <v>12</v>
      </c>
      <c r="E8" s="15">
        <v>3993038.5</v>
      </c>
      <c r="F8" s="2"/>
      <c r="G8" s="14" t="s">
        <v>13</v>
      </c>
      <c r="H8" s="19">
        <f>C9-H7</f>
        <v>4013240.1100000003</v>
      </c>
      <c r="I8" s="11"/>
      <c r="J8" s="11"/>
      <c r="K8" s="11"/>
      <c r="L8" s="4"/>
      <c r="P8" s="2">
        <v>2024</v>
      </c>
      <c r="Q8" s="9">
        <v>11</v>
      </c>
    </row>
    <row r="9" spans="2:17" x14ac:dyDescent="0.25">
      <c r="C9" s="20">
        <f>AVERAGE(E8:E10)</f>
        <v>4142210.97</v>
      </c>
      <c r="D9" s="18" t="s">
        <v>14</v>
      </c>
      <c r="E9" s="15">
        <v>4639702.99</v>
      </c>
      <c r="F9" s="2"/>
      <c r="G9" s="56" t="s">
        <v>15</v>
      </c>
      <c r="H9" s="57"/>
      <c r="I9" s="11"/>
      <c r="J9" s="72" t="s">
        <v>16</v>
      </c>
      <c r="K9" s="72"/>
      <c r="L9" s="4"/>
    </row>
    <row r="10" spans="2:17" x14ac:dyDescent="0.25">
      <c r="D10" s="18" t="s">
        <v>17</v>
      </c>
      <c r="E10" s="15">
        <v>3793891.42</v>
      </c>
      <c r="F10" s="2"/>
      <c r="G10" s="73">
        <f>IFERROR(IF(E13=0,"-",E13/H8),"-")</f>
        <v>0.18276959262225653</v>
      </c>
      <c r="H10" s="73"/>
      <c r="I10" s="11"/>
      <c r="J10" s="12" t="s">
        <v>7</v>
      </c>
      <c r="K10" s="12" t="s">
        <v>8</v>
      </c>
      <c r="L10" s="4"/>
      <c r="M10" s="20"/>
    </row>
    <row r="11" spans="2:17" x14ac:dyDescent="0.25">
      <c r="D11" s="21"/>
      <c r="E11" s="8"/>
      <c r="F11" s="2"/>
      <c r="G11" s="11"/>
      <c r="H11" s="11"/>
      <c r="I11" s="11"/>
      <c r="J11" s="10">
        <f>IFERROR(K11/E13,"-")</f>
        <v>0.28050224140954338</v>
      </c>
      <c r="K11" s="13">
        <f>IF(G13="Prima fascia",IFERROR(IF(E13&lt;&gt;0,IF(H8*G5-E13&gt;=K6,K6,H8*G5-E13),"-"),"-"),"-")</f>
        <v>205747.90600000002</v>
      </c>
      <c r="L11" s="4"/>
      <c r="M11" s="74"/>
      <c r="N11" s="75"/>
    </row>
    <row r="12" spans="2:17" ht="16.5" customHeight="1" x14ac:dyDescent="0.25">
      <c r="D12" s="76" t="s">
        <v>18</v>
      </c>
      <c r="E12" s="77"/>
      <c r="F12" s="2"/>
      <c r="G12" s="55" t="s">
        <v>19</v>
      </c>
      <c r="H12" s="55"/>
      <c r="I12" s="11"/>
      <c r="J12" s="11"/>
      <c r="K12" s="11"/>
      <c r="L12" s="4"/>
      <c r="M12" s="22"/>
      <c r="N12" s="23"/>
    </row>
    <row r="13" spans="2:17" x14ac:dyDescent="0.25">
      <c r="C13" s="1" t="s">
        <v>20</v>
      </c>
      <c r="D13" s="18" t="s">
        <v>21</v>
      </c>
      <c r="E13" s="15">
        <v>733498.26</v>
      </c>
      <c r="F13" s="2"/>
      <c r="G13" s="66" t="str">
        <f>IF(AND(E4&lt;&gt;0,G10&lt;&gt;"-"),IF(G10&lt;=G5,"Prima fascia",IF(G10&lt;=H5,"Seconda fascia","Terza fascia")),"-")</f>
        <v>Prima fascia</v>
      </c>
      <c r="H13" s="66"/>
      <c r="I13" s="11"/>
      <c r="J13" s="11"/>
      <c r="K13" s="11"/>
      <c r="L13" s="4"/>
    </row>
    <row r="14" spans="2:17" x14ac:dyDescent="0.25">
      <c r="D14" s="18" t="s">
        <v>22</v>
      </c>
      <c r="E14" s="15">
        <v>734813.95</v>
      </c>
      <c r="F14" s="2"/>
      <c r="G14" s="24"/>
      <c r="H14" s="24"/>
      <c r="I14" s="11"/>
      <c r="J14" s="11"/>
      <c r="K14" s="11"/>
      <c r="L14" s="4"/>
    </row>
    <row r="15" spans="2:17" x14ac:dyDescent="0.25">
      <c r="B15" s="25" t="s">
        <v>23</v>
      </c>
      <c r="C15" s="26">
        <v>84800</v>
      </c>
      <c r="D15" s="21"/>
      <c r="E15" s="8"/>
      <c r="F15" s="2"/>
      <c r="G15" s="11"/>
      <c r="H15" s="11"/>
      <c r="I15" s="11"/>
      <c r="J15" s="67"/>
      <c r="K15" s="67"/>
      <c r="L15" s="4"/>
    </row>
    <row r="16" spans="2:17" x14ac:dyDescent="0.25">
      <c r="C16" s="26">
        <f>E13+C15</f>
        <v>818298.26</v>
      </c>
      <c r="D16" s="68" t="s">
        <v>24</v>
      </c>
      <c r="E16" s="68"/>
      <c r="F16" s="2"/>
      <c r="G16" s="68" t="s">
        <v>10</v>
      </c>
      <c r="H16" s="68"/>
      <c r="I16" s="11"/>
      <c r="J16" s="27"/>
      <c r="K16" s="27"/>
      <c r="L16" s="4"/>
      <c r="N16" s="20"/>
    </row>
    <row r="17" spans="2:12" x14ac:dyDescent="0.25">
      <c r="B17" s="25" t="s">
        <v>25</v>
      </c>
      <c r="C17" s="28">
        <f>IFERROR(IF(C16=0,"-",C16/C9),"-")</f>
        <v>0.19755108224243825</v>
      </c>
      <c r="D17" s="69">
        <v>0</v>
      </c>
      <c r="E17" s="70"/>
      <c r="F17" s="2"/>
      <c r="G17" s="71"/>
      <c r="H17" s="71"/>
      <c r="I17" s="11"/>
      <c r="J17" s="16"/>
      <c r="K17" s="17"/>
      <c r="L17" s="4"/>
    </row>
    <row r="18" spans="2:12" ht="15.75" thickBot="1" x14ac:dyDescent="0.3">
      <c r="C18" s="28"/>
      <c r="D18" s="29"/>
      <c r="E18" s="30"/>
      <c r="F18" s="30"/>
      <c r="G18" s="30"/>
      <c r="H18" s="30"/>
      <c r="I18" s="30"/>
      <c r="J18" s="30"/>
      <c r="K18" s="30"/>
      <c r="L18" s="31"/>
    </row>
    <row r="19" spans="2:12" ht="6.75" customHeight="1" thickTop="1" thickBot="1" x14ac:dyDescent="0.3">
      <c r="B19" s="25"/>
      <c r="C19" s="28"/>
      <c r="D19" s="3"/>
      <c r="E19" s="2"/>
      <c r="F19" s="2"/>
      <c r="G19" s="2"/>
      <c r="H19" s="2"/>
      <c r="I19" s="2"/>
      <c r="J19" s="2"/>
      <c r="K19" s="2"/>
      <c r="L19" s="4"/>
    </row>
    <row r="20" spans="2:12" ht="18.75" customHeight="1" x14ac:dyDescent="0.25">
      <c r="B20" s="25"/>
      <c r="C20" s="28"/>
      <c r="D20" s="56" t="s">
        <v>26</v>
      </c>
      <c r="E20" s="57"/>
      <c r="F20" s="2"/>
      <c r="G20" s="58" t="s">
        <v>27</v>
      </c>
      <c r="H20" s="59"/>
      <c r="I20" s="59"/>
      <c r="J20" s="59"/>
      <c r="K20" s="60"/>
      <c r="L20" s="4"/>
    </row>
    <row r="21" spans="2:12" ht="32.25" customHeight="1" thickBot="1" x14ac:dyDescent="0.3">
      <c r="B21" s="25"/>
      <c r="C21" s="32" t="s">
        <v>28</v>
      </c>
      <c r="D21" s="61">
        <f>IF(G13="Prima fascia",IF(K11=K6,IF(D17&gt;C25,C25,D17),0),"-")</f>
        <v>0</v>
      </c>
      <c r="E21" s="62"/>
      <c r="F21" s="2"/>
      <c r="G21" s="63">
        <f>IF(G13="-","-",IF(G13="Prima fascia",K11+D21,IF(G13="Seconda fascia","È possibile incrementare la spesa del personale solo mantenendo costante il rapporto tra spese e entrate registrato nell'ultimo rendiconto","È necessario adottare un percorso di graduale riduzione annuale del rapporto Spesa del personale/Entrate fino al conseguimento nell'anno 2025 del valore soglia")))</f>
        <v>205747.90600000002</v>
      </c>
      <c r="H21" s="64"/>
      <c r="I21" s="64"/>
      <c r="J21" s="64"/>
      <c r="K21" s="65"/>
      <c r="L21" s="4"/>
    </row>
    <row r="22" spans="2:12" ht="5.25" customHeight="1" thickBot="1" x14ac:dyDescent="0.3">
      <c r="B22" s="25"/>
      <c r="C22" s="33">
        <f>E13+K11</f>
        <v>939246.16599999997</v>
      </c>
      <c r="D22" s="34"/>
      <c r="E22" s="35"/>
      <c r="F22" s="30"/>
      <c r="G22" s="30"/>
      <c r="H22" s="30"/>
      <c r="I22" s="30"/>
      <c r="J22" s="30"/>
      <c r="K22" s="30"/>
      <c r="L22" s="31"/>
    </row>
    <row r="23" spans="2:12" ht="13.5" customHeight="1" thickTop="1" x14ac:dyDescent="0.25">
      <c r="B23" s="25"/>
      <c r="C23" s="33"/>
      <c r="D23" s="3"/>
      <c r="E23" s="2"/>
      <c r="F23" s="2"/>
      <c r="G23" s="2"/>
      <c r="H23" s="2"/>
      <c r="I23" s="2"/>
      <c r="J23" s="2"/>
      <c r="K23" s="2"/>
      <c r="L23" s="4"/>
    </row>
    <row r="24" spans="2:12" x14ac:dyDescent="0.25">
      <c r="C24" s="36" t="s">
        <v>29</v>
      </c>
      <c r="D24" s="54" t="s">
        <v>30</v>
      </c>
      <c r="E24" s="54"/>
      <c r="F24" s="54"/>
      <c r="G24" s="54"/>
      <c r="H24" s="54"/>
      <c r="I24" s="54"/>
      <c r="J24" s="54"/>
      <c r="K24" s="54"/>
      <c r="L24" s="54"/>
    </row>
    <row r="25" spans="2:12" ht="66.75" customHeight="1" x14ac:dyDescent="0.25">
      <c r="C25" s="37">
        <f>H8*G5-C22</f>
        <v>152355.14392000018</v>
      </c>
      <c r="D25" s="43" t="s">
        <v>31</v>
      </c>
      <c r="E25" s="43"/>
      <c r="F25" s="43"/>
      <c r="G25" s="43"/>
      <c r="H25" s="43"/>
      <c r="I25" s="43"/>
      <c r="J25" s="43"/>
      <c r="K25" s="43"/>
      <c r="L25" s="43"/>
    </row>
    <row r="26" spans="2:12" x14ac:dyDescent="0.25">
      <c r="C26" s="36"/>
      <c r="D26" s="54" t="s">
        <v>32</v>
      </c>
      <c r="E26" s="54"/>
      <c r="F26" s="54"/>
      <c r="G26" s="54"/>
      <c r="H26" s="54"/>
      <c r="I26" s="54"/>
      <c r="J26" s="54"/>
      <c r="K26" s="54"/>
      <c r="L26" s="54"/>
    </row>
    <row r="27" spans="2:12" ht="37.5" customHeight="1" x14ac:dyDescent="0.25">
      <c r="D27" s="43" t="s">
        <v>33</v>
      </c>
      <c r="E27" s="43"/>
      <c r="F27" s="43"/>
      <c r="G27" s="43"/>
      <c r="H27" s="43"/>
      <c r="I27" s="43"/>
      <c r="J27" s="43"/>
      <c r="K27" s="43"/>
      <c r="L27" s="43"/>
    </row>
    <row r="28" spans="2:12" x14ac:dyDescent="0.25">
      <c r="D28" s="55" t="s">
        <v>34</v>
      </c>
      <c r="E28" s="55"/>
      <c r="F28" s="55" t="s">
        <v>3</v>
      </c>
      <c r="G28" s="55" t="s">
        <v>4</v>
      </c>
      <c r="H28" s="54" t="s">
        <v>35</v>
      </c>
      <c r="I28" s="54"/>
      <c r="J28" s="54"/>
      <c r="K28" s="54"/>
      <c r="L28" s="54"/>
    </row>
    <row r="29" spans="2:12" x14ac:dyDescent="0.25">
      <c r="D29" s="55"/>
      <c r="E29" s="55"/>
      <c r="F29" s="55"/>
      <c r="G29" s="55"/>
      <c r="H29" s="38">
        <v>2020</v>
      </c>
      <c r="I29" s="38">
        <v>2021</v>
      </c>
      <c r="J29" s="38">
        <v>2022</v>
      </c>
      <c r="K29" s="38">
        <v>2023</v>
      </c>
      <c r="L29" s="38">
        <v>2024</v>
      </c>
    </row>
    <row r="30" spans="2:12" x14ac:dyDescent="0.25">
      <c r="B30" s="1">
        <v>1</v>
      </c>
      <c r="C30" s="1">
        <v>1000</v>
      </c>
      <c r="D30" s="51" t="s">
        <v>36</v>
      </c>
      <c r="E30" s="51"/>
      <c r="F30" s="39">
        <v>0.29499999999999998</v>
      </c>
      <c r="G30" s="39">
        <v>0.33500000000000002</v>
      </c>
      <c r="H30" s="39">
        <v>0.23</v>
      </c>
      <c r="I30" s="39">
        <v>0.28999999999999998</v>
      </c>
      <c r="J30" s="39">
        <v>0.33</v>
      </c>
      <c r="K30" s="39">
        <v>0.34</v>
      </c>
      <c r="L30" s="39">
        <v>0.35</v>
      </c>
    </row>
    <row r="31" spans="2:12" x14ac:dyDescent="0.25">
      <c r="B31" s="1">
        <v>2</v>
      </c>
      <c r="C31" s="1">
        <v>2000</v>
      </c>
      <c r="D31" s="51" t="s">
        <v>37</v>
      </c>
      <c r="E31" s="51"/>
      <c r="F31" s="39">
        <v>0.28599999999999998</v>
      </c>
      <c r="G31" s="39">
        <v>0.32600000000000001</v>
      </c>
      <c r="H31" s="39">
        <v>0.23</v>
      </c>
      <c r="I31" s="39">
        <v>0.28999999999999998</v>
      </c>
      <c r="J31" s="39">
        <v>0.33</v>
      </c>
      <c r="K31" s="39">
        <v>0.34</v>
      </c>
      <c r="L31" s="39">
        <v>0.35</v>
      </c>
    </row>
    <row r="32" spans="2:12" x14ac:dyDescent="0.25">
      <c r="B32" s="1">
        <v>3</v>
      </c>
      <c r="C32" s="1">
        <v>3000</v>
      </c>
      <c r="D32" s="51" t="s">
        <v>38</v>
      </c>
      <c r="E32" s="51"/>
      <c r="F32" s="39">
        <v>0.27600000000000002</v>
      </c>
      <c r="G32" s="39">
        <v>0.316</v>
      </c>
      <c r="H32" s="39">
        <v>0.2</v>
      </c>
      <c r="I32" s="39">
        <v>0.25</v>
      </c>
      <c r="J32" s="39">
        <v>0.28000000000000003</v>
      </c>
      <c r="K32" s="39">
        <v>0.28999999999999998</v>
      </c>
      <c r="L32" s="39">
        <v>0.3</v>
      </c>
    </row>
    <row r="33" spans="1:29" x14ac:dyDescent="0.25">
      <c r="B33" s="1">
        <v>4</v>
      </c>
      <c r="C33" s="1">
        <v>5000</v>
      </c>
      <c r="D33" s="51" t="s">
        <v>39</v>
      </c>
      <c r="E33" s="51"/>
      <c r="F33" s="39">
        <v>0.27200000000000002</v>
      </c>
      <c r="G33" s="39">
        <v>0.312</v>
      </c>
      <c r="H33" s="39">
        <v>0.19</v>
      </c>
      <c r="I33" s="39">
        <v>0.24</v>
      </c>
      <c r="J33" s="39">
        <v>0.26</v>
      </c>
      <c r="K33" s="39">
        <v>0.27</v>
      </c>
      <c r="L33" s="39">
        <v>0.28000000000000003</v>
      </c>
    </row>
    <row r="34" spans="1:29" x14ac:dyDescent="0.25">
      <c r="B34" s="1">
        <v>5</v>
      </c>
      <c r="C34" s="1">
        <v>10000</v>
      </c>
      <c r="D34" s="51" t="s">
        <v>40</v>
      </c>
      <c r="E34" s="51"/>
      <c r="F34" s="39">
        <v>0.26900000000000002</v>
      </c>
      <c r="G34" s="39">
        <v>0.309</v>
      </c>
      <c r="H34" s="39">
        <v>0.17</v>
      </c>
      <c r="I34" s="39">
        <v>0.21</v>
      </c>
      <c r="J34" s="39">
        <v>0.24</v>
      </c>
      <c r="K34" s="39">
        <v>0.25</v>
      </c>
      <c r="L34" s="39">
        <v>0.26</v>
      </c>
    </row>
    <row r="35" spans="1:29" x14ac:dyDescent="0.25">
      <c r="B35" s="1">
        <v>6</v>
      </c>
      <c r="C35" s="1">
        <v>60000</v>
      </c>
      <c r="D35" s="51" t="s">
        <v>41</v>
      </c>
      <c r="E35" s="51"/>
      <c r="F35" s="39">
        <v>0.27</v>
      </c>
      <c r="G35" s="39">
        <v>0.31</v>
      </c>
      <c r="H35" s="39">
        <v>0.09</v>
      </c>
      <c r="I35" s="39">
        <v>0.16</v>
      </c>
      <c r="J35" s="39">
        <v>0.19</v>
      </c>
      <c r="K35" s="39">
        <v>0.21</v>
      </c>
      <c r="L35" s="39">
        <v>0.22</v>
      </c>
    </row>
    <row r="36" spans="1:29" x14ac:dyDescent="0.25">
      <c r="B36" s="1">
        <v>7</v>
      </c>
      <c r="C36" s="1">
        <v>250000</v>
      </c>
      <c r="D36" s="51" t="s">
        <v>42</v>
      </c>
      <c r="E36" s="51"/>
      <c r="F36" s="39">
        <v>0.27600000000000002</v>
      </c>
      <c r="G36" s="39">
        <v>0.316</v>
      </c>
      <c r="H36" s="39">
        <v>7.0000000000000007E-2</v>
      </c>
      <c r="I36" s="39">
        <v>0.12</v>
      </c>
      <c r="J36" s="39">
        <v>0.14000000000000001</v>
      </c>
      <c r="K36" s="39">
        <v>0.15</v>
      </c>
      <c r="L36" s="39">
        <v>0.16</v>
      </c>
    </row>
    <row r="37" spans="1:29" x14ac:dyDescent="0.25">
      <c r="B37" s="1">
        <v>8</v>
      </c>
      <c r="C37" s="1">
        <v>1500000</v>
      </c>
      <c r="D37" s="51" t="s">
        <v>43</v>
      </c>
      <c r="E37" s="51"/>
      <c r="F37" s="39">
        <v>0.28799999999999998</v>
      </c>
      <c r="G37" s="39">
        <v>0.32800000000000001</v>
      </c>
      <c r="H37" s="39">
        <v>0.03</v>
      </c>
      <c r="I37" s="39">
        <v>0.06</v>
      </c>
      <c r="J37" s="39">
        <v>0.08</v>
      </c>
      <c r="K37" s="39">
        <v>0.09</v>
      </c>
      <c r="L37" s="39">
        <v>0.1</v>
      </c>
    </row>
    <row r="38" spans="1:29" x14ac:dyDescent="0.25">
      <c r="B38" s="1">
        <v>9</v>
      </c>
      <c r="D38" s="51" t="s">
        <v>44</v>
      </c>
      <c r="E38" s="51"/>
      <c r="F38" s="39">
        <v>0.253</v>
      </c>
      <c r="G38" s="39">
        <v>0.29299999999999998</v>
      </c>
      <c r="H38" s="39">
        <v>1.4999999999999999E-2</v>
      </c>
      <c r="I38" s="39">
        <v>0.03</v>
      </c>
      <c r="J38" s="39">
        <v>0.04</v>
      </c>
      <c r="K38" s="39">
        <v>4.4999999999999998E-2</v>
      </c>
      <c r="L38" s="39">
        <v>0.05</v>
      </c>
    </row>
    <row r="39" spans="1:29" x14ac:dyDescent="0.25">
      <c r="D39" s="52" t="s">
        <v>45</v>
      </c>
      <c r="E39" s="53"/>
      <c r="F39" s="53"/>
      <c r="G39" s="53"/>
      <c r="H39" s="53"/>
      <c r="I39" s="53"/>
      <c r="J39" s="53"/>
      <c r="K39" s="53"/>
      <c r="L39" s="53"/>
    </row>
    <row r="40" spans="1:29" ht="56.25" customHeight="1" x14ac:dyDescent="0.25">
      <c r="D40" s="47" t="s">
        <v>46</v>
      </c>
      <c r="E40" s="48"/>
      <c r="F40" s="48"/>
      <c r="G40" s="48"/>
      <c r="H40" s="48"/>
      <c r="I40" s="48"/>
      <c r="J40" s="48"/>
      <c r="K40" s="48"/>
      <c r="L40" s="49"/>
    </row>
    <row r="41" spans="1:29" x14ac:dyDescent="0.25">
      <c r="D41" s="52" t="s">
        <v>47</v>
      </c>
      <c r="E41" s="53"/>
      <c r="F41" s="53"/>
      <c r="G41" s="53"/>
      <c r="H41" s="53"/>
      <c r="I41" s="53"/>
      <c r="J41" s="53"/>
      <c r="K41" s="53"/>
      <c r="L41" s="53"/>
    </row>
    <row r="42" spans="1:29" ht="125.25" customHeight="1" x14ac:dyDescent="0.25">
      <c r="D42" s="43" t="s">
        <v>48</v>
      </c>
      <c r="E42" s="43"/>
      <c r="F42" s="43"/>
      <c r="G42" s="43"/>
      <c r="H42" s="43"/>
      <c r="I42" s="43"/>
      <c r="J42" s="43"/>
      <c r="K42" s="43"/>
      <c r="L42" s="43"/>
    </row>
    <row r="43" spans="1:29" ht="15.75" customHeight="1" x14ac:dyDescent="0.25">
      <c r="D43" s="44" t="s">
        <v>49</v>
      </c>
      <c r="E43" s="45"/>
      <c r="F43" s="45"/>
      <c r="G43" s="45"/>
      <c r="H43" s="45"/>
      <c r="I43" s="45"/>
      <c r="J43" s="45"/>
      <c r="K43" s="45"/>
      <c r="L43" s="46"/>
    </row>
    <row r="44" spans="1:29" ht="55.5" customHeight="1" x14ac:dyDescent="0.25">
      <c r="D44" s="47" t="s">
        <v>50</v>
      </c>
      <c r="E44" s="48"/>
      <c r="F44" s="48"/>
      <c r="G44" s="48"/>
      <c r="H44" s="48"/>
      <c r="I44" s="48"/>
      <c r="J44" s="48"/>
      <c r="K44" s="48"/>
      <c r="L44" s="49"/>
    </row>
    <row r="45" spans="1:29" ht="15.75" customHeight="1" x14ac:dyDescent="0.25">
      <c r="D45" s="44" t="s">
        <v>51</v>
      </c>
      <c r="E45" s="45"/>
      <c r="F45" s="45"/>
      <c r="G45" s="45"/>
      <c r="H45" s="45"/>
      <c r="I45" s="45"/>
      <c r="J45" s="45"/>
      <c r="K45" s="45"/>
      <c r="L45" s="46"/>
    </row>
    <row r="46" spans="1:29" ht="82.5" customHeight="1" x14ac:dyDescent="0.25">
      <c r="D46" s="43" t="s">
        <v>52</v>
      </c>
      <c r="E46" s="43"/>
      <c r="F46" s="43"/>
      <c r="G46" s="43"/>
      <c r="H46" s="43"/>
      <c r="I46" s="43"/>
      <c r="J46" s="43"/>
      <c r="K46" s="43"/>
      <c r="L46" s="43"/>
    </row>
    <row r="47" spans="1:29" hidden="1" x14ac:dyDescent="0.25">
      <c r="D47" s="40"/>
      <c r="E47" s="40"/>
      <c r="F47" s="41"/>
      <c r="G47" s="41"/>
      <c r="H47" s="41"/>
      <c r="I47" s="41"/>
      <c r="J47" s="41"/>
      <c r="K47" s="41"/>
      <c r="L47" s="41"/>
    </row>
    <row r="48" spans="1:29" s="1" customFormat="1" hidden="1" x14ac:dyDescent="0.25">
      <c r="A48" s="2"/>
      <c r="D48" s="40"/>
      <c r="E48" s="40"/>
      <c r="F48" s="41"/>
      <c r="G48" s="41"/>
      <c r="H48" s="41"/>
      <c r="I48" s="41"/>
      <c r="J48" s="41"/>
      <c r="K48" s="41"/>
      <c r="L48" s="41"/>
      <c r="O48" s="2"/>
      <c r="P48" s="2"/>
      <c r="Q48" s="2"/>
      <c r="R48" s="2"/>
      <c r="S48" s="2"/>
      <c r="T48" s="2"/>
      <c r="U48" s="2"/>
      <c r="V48" s="2"/>
      <c r="W48" s="2"/>
      <c r="X48" s="2"/>
      <c r="Y48" s="2"/>
      <c r="Z48" s="2"/>
      <c r="AA48" s="2"/>
      <c r="AB48" s="2"/>
      <c r="AC48" s="2"/>
    </row>
    <row r="49" spans="1:29" s="1" customFormat="1" hidden="1" x14ac:dyDescent="0.25">
      <c r="A49" s="2"/>
      <c r="C49" s="42" t="s">
        <v>0</v>
      </c>
      <c r="D49" s="40"/>
      <c r="E49" s="40"/>
      <c r="F49" s="41"/>
      <c r="G49" s="42" t="s">
        <v>0</v>
      </c>
      <c r="H49" s="41"/>
      <c r="I49" s="41"/>
      <c r="J49" s="41"/>
      <c r="K49" s="41"/>
      <c r="L49" s="41"/>
      <c r="M49" s="50" t="s">
        <v>0</v>
      </c>
      <c r="N49" s="50"/>
      <c r="O49" s="2"/>
      <c r="P49" s="2"/>
      <c r="Q49" s="2"/>
      <c r="R49" s="2"/>
      <c r="S49" s="2"/>
      <c r="T49" s="2"/>
      <c r="U49" s="2"/>
      <c r="V49" s="2"/>
      <c r="W49" s="2"/>
      <c r="X49" s="2"/>
      <c r="Y49" s="2"/>
      <c r="Z49" s="2"/>
      <c r="AA49" s="2"/>
      <c r="AB49" s="2"/>
      <c r="AC49" s="2"/>
    </row>
    <row r="50" spans="1:29" s="1" customFormat="1" hidden="1" x14ac:dyDescent="0.25">
      <c r="A50" s="2"/>
      <c r="O50" s="2"/>
      <c r="P50" s="2"/>
      <c r="Q50" s="2"/>
      <c r="R50" s="2"/>
      <c r="S50" s="2"/>
      <c r="T50" s="2"/>
      <c r="U50" s="2"/>
      <c r="V50" s="2"/>
      <c r="W50" s="2"/>
      <c r="X50" s="2"/>
      <c r="Y50" s="2"/>
      <c r="Z50" s="2"/>
      <c r="AA50" s="2"/>
      <c r="AB50" s="2"/>
      <c r="AC50" s="2"/>
    </row>
    <row r="51" spans="1:29" s="1" customFormat="1" hidden="1" x14ac:dyDescent="0.25">
      <c r="A51" s="2"/>
      <c r="D51" s="1">
        <f>IF(E4&lt;C30,B30,IF(E4&lt;C31,B31,IF(E4&lt;C32,B32,IF(E4&lt;C33,B33,IF(E4&lt;C34,B34,IF(E4&lt;C35,B35,IF(E4&lt;C36,B36,IF(E4&lt;C37,B37,B38))))))))</f>
        <v>4</v>
      </c>
      <c r="O51" s="2"/>
      <c r="P51" s="2"/>
      <c r="Q51" s="2"/>
      <c r="R51" s="2"/>
      <c r="S51" s="2"/>
      <c r="T51" s="2"/>
      <c r="U51" s="2"/>
      <c r="V51" s="2"/>
      <c r="W51" s="2"/>
      <c r="X51" s="2"/>
      <c r="Y51" s="2"/>
      <c r="Z51" s="2"/>
      <c r="AA51" s="2"/>
      <c r="AB51" s="2"/>
      <c r="AC51" s="2"/>
    </row>
    <row r="52" spans="1:29" s="2" customFormat="1" x14ac:dyDescent="0.25"/>
    <row r="53" spans="1:29" s="2" customFormat="1" x14ac:dyDescent="0.25"/>
    <row r="54" spans="1:29" s="2" customFormat="1" x14ac:dyDescent="0.25"/>
    <row r="55" spans="1:29" s="2" customFormat="1" x14ac:dyDescent="0.25"/>
    <row r="56" spans="1:29" s="2" customFormat="1" x14ac:dyDescent="0.25"/>
    <row r="57" spans="1:29" s="2" customFormat="1" x14ac:dyDescent="0.25"/>
    <row r="58" spans="1:29" s="2" customFormat="1" x14ac:dyDescent="0.25"/>
    <row r="59" spans="1:29" s="2" customFormat="1" x14ac:dyDescent="0.25"/>
    <row r="60" spans="1:29" s="2" customFormat="1" x14ac:dyDescent="0.25"/>
    <row r="61" spans="1:29" s="2" customFormat="1" x14ac:dyDescent="0.25"/>
    <row r="62" spans="1:29" s="2" customFormat="1" x14ac:dyDescent="0.25"/>
    <row r="63" spans="1:29" s="2" customFormat="1" x14ac:dyDescent="0.25"/>
    <row r="64" spans="1:29"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sheetData>
  <mergeCells count="48">
    <mergeCell ref="D7:E7"/>
    <mergeCell ref="B2:C4"/>
    <mergeCell ref="D2:L2"/>
    <mergeCell ref="M2:N4"/>
    <mergeCell ref="J4:K4"/>
    <mergeCell ref="D6:E6"/>
    <mergeCell ref="G9:H9"/>
    <mergeCell ref="J9:K9"/>
    <mergeCell ref="G10:H10"/>
    <mergeCell ref="M11:N11"/>
    <mergeCell ref="D12:E12"/>
    <mergeCell ref="G12:H12"/>
    <mergeCell ref="D25:L25"/>
    <mergeCell ref="G13:H13"/>
    <mergeCell ref="J15:K15"/>
    <mergeCell ref="D16:E16"/>
    <mergeCell ref="G16:H16"/>
    <mergeCell ref="D17:E17"/>
    <mergeCell ref="G17:H17"/>
    <mergeCell ref="D20:E20"/>
    <mergeCell ref="G20:K20"/>
    <mergeCell ref="D21:E21"/>
    <mergeCell ref="G21:K21"/>
    <mergeCell ref="D24:L24"/>
    <mergeCell ref="D35:E35"/>
    <mergeCell ref="D26:L26"/>
    <mergeCell ref="D27:L27"/>
    <mergeCell ref="D28:E29"/>
    <mergeCell ref="F28:F29"/>
    <mergeCell ref="G28:G29"/>
    <mergeCell ref="H28:L28"/>
    <mergeCell ref="D30:E30"/>
    <mergeCell ref="D31:E31"/>
    <mergeCell ref="D32:E32"/>
    <mergeCell ref="D33:E33"/>
    <mergeCell ref="D34:E34"/>
    <mergeCell ref="M49:N49"/>
    <mergeCell ref="D36:E36"/>
    <mergeCell ref="D37:E37"/>
    <mergeCell ref="D38:E38"/>
    <mergeCell ref="D39:L39"/>
    <mergeCell ref="D40:L40"/>
    <mergeCell ref="D41:L41"/>
    <mergeCell ref="D42:L42"/>
    <mergeCell ref="D43:L43"/>
    <mergeCell ref="D44:L44"/>
    <mergeCell ref="D45:L45"/>
    <mergeCell ref="D46:L46"/>
  </mergeCells>
  <dataValidations count="1">
    <dataValidation type="list" allowBlank="1" showInputMessage="1" showErrorMessage="1"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9D3F1089-EF16-41FF-AAC9-EF28A4B8BCC5}">
      <formula1>$P$4:$P$8</formula1>
    </dataValidation>
  </dataValidations>
  <pageMargins left="0.70866141732283472" right="0.70866141732283472" top="0.74803149606299213" bottom="0.74803149606299213" header="0.31496062992125984" footer="0.31496062992125984"/>
  <pageSetup scale="64" orientation="landscape" horizontalDpi="300" verticalDpi="300" r:id="rId1"/>
  <headerFooter>
    <oddFooter>&amp;C  Cod. 852940.a.3.u
 Grafiche E. Gaspari</oddFooter>
  </headerFooter>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Sheet1</vt:lpstr>
      <vt:lpstr>Sheet1!Area_stampa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Utente</cp:lastModifiedBy>
  <dcterms:created xsi:type="dcterms:W3CDTF">2024-04-08T15:19:54Z</dcterms:created>
  <dcterms:modified xsi:type="dcterms:W3CDTF">2024-04-11T17:17:19Z</dcterms:modified>
</cp:coreProperties>
</file>